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66" i="1"/>
  <c r="C77"/>
  <c r="C78"/>
  <c r="C79"/>
  <c r="C80"/>
  <c r="C81"/>
  <c r="C76"/>
  <c r="F60"/>
  <c r="E13"/>
  <c r="D9"/>
  <c r="E9" s="1"/>
  <c r="D39"/>
  <c r="D10"/>
  <c r="E10" s="1"/>
  <c r="D14"/>
  <c r="D29"/>
  <c r="E29" s="1"/>
  <c r="F61"/>
  <c r="F62"/>
  <c r="F63"/>
  <c r="F64"/>
  <c r="F65"/>
  <c r="F67"/>
  <c r="F68"/>
  <c r="F69"/>
  <c r="F59"/>
  <c r="F58"/>
  <c r="D46"/>
  <c r="E46" s="1"/>
  <c r="D45"/>
  <c r="E45" s="1"/>
  <c r="E44"/>
  <c r="D44"/>
  <c r="D43"/>
  <c r="E43" s="1"/>
  <c r="D42"/>
  <c r="E42" s="1"/>
  <c r="D41"/>
  <c r="E41" s="1"/>
  <c r="E40"/>
  <c r="D40"/>
  <c r="E39"/>
  <c r="D38"/>
  <c r="E38" s="1"/>
  <c r="D37"/>
  <c r="E37" s="1"/>
  <c r="D32"/>
  <c r="E32" s="1"/>
  <c r="D31"/>
  <c r="E31" s="1"/>
  <c r="D30"/>
  <c r="E30" s="1"/>
  <c r="D28"/>
  <c r="E28" s="1"/>
  <c r="E27"/>
  <c r="D27"/>
  <c r="D26"/>
  <c r="E26" s="1"/>
  <c r="E25"/>
  <c r="D25"/>
  <c r="D24"/>
  <c r="E24" s="1"/>
  <c r="D23"/>
  <c r="E23" s="1"/>
  <c r="E18"/>
  <c r="D18"/>
  <c r="D17"/>
  <c r="E17" s="1"/>
  <c r="D16"/>
  <c r="E16" s="1"/>
  <c r="D15"/>
  <c r="E15" s="1"/>
  <c r="E14"/>
  <c r="D13"/>
  <c r="E12"/>
  <c r="D12"/>
  <c r="D11"/>
  <c r="E11" s="1"/>
  <c r="E47" l="1"/>
  <c r="F52" s="1"/>
  <c r="E33"/>
  <c r="F51" s="1"/>
  <c r="E19"/>
  <c r="F50" s="1"/>
  <c r="F70"/>
  <c r="F71" s="1"/>
  <c r="F78" s="1"/>
  <c r="F53" l="1"/>
  <c r="F77" s="1"/>
  <c r="C82"/>
  <c r="F79" s="1"/>
  <c r="F80" l="1"/>
</calcChain>
</file>

<file path=xl/sharedStrings.xml><?xml version="1.0" encoding="utf-8"?>
<sst xmlns="http://schemas.openxmlformats.org/spreadsheetml/2006/main" count="61" uniqueCount="36">
  <si>
    <t>NIF</t>
  </si>
  <si>
    <t>EXPERIÈNCIA PROFESSIONAL</t>
  </si>
  <si>
    <t>GRUP</t>
  </si>
  <si>
    <t>PUNTUACIO</t>
  </si>
  <si>
    <t>1. Mesos d'experiència en manteniment d'edificis, hotels, oficines, locals comercials</t>
  </si>
  <si>
    <t>2. Mesos d'experiència a llocs amb maneig, control o manteniment de caixers automátics, expenedors o terminals de cobrament</t>
  </si>
  <si>
    <t>3. Mesos d'experiència a en tasques de vigilància i/o auxiliars de seguretat</t>
  </si>
  <si>
    <t>TITULACIÓ ACADÈMICA</t>
  </si>
  <si>
    <t>TIPUS DE TITULACIÓ</t>
  </si>
  <si>
    <t>TÍTOLS</t>
  </si>
  <si>
    <t>ESPECIALITAT</t>
  </si>
  <si>
    <t xml:space="preserve">PUNTUACIÓ </t>
  </si>
  <si>
    <t>Formació no reglada</t>
  </si>
  <si>
    <t>Total Formació no reglada</t>
  </si>
  <si>
    <t>TOTAL TITULACIÓ ACADÈMICA</t>
  </si>
  <si>
    <t>IDIOMES</t>
  </si>
  <si>
    <t>NIVELL</t>
  </si>
  <si>
    <t>IDIOMA</t>
  </si>
  <si>
    <t>PUNTS</t>
  </si>
  <si>
    <t>PUNTUACIÓ</t>
  </si>
  <si>
    <t>TOTAL</t>
  </si>
  <si>
    <t>PUNTUACIÓ FINAL</t>
  </si>
  <si>
    <t>CAMP</t>
  </si>
  <si>
    <t>Experiència</t>
  </si>
  <si>
    <t>Titulacions acadèmiques</t>
  </si>
  <si>
    <t>Altres idiomes</t>
  </si>
  <si>
    <t>TOTAL PUNTUACIÓ</t>
  </si>
  <si>
    <t>INICI</t>
  </si>
  <si>
    <t>FI</t>
  </si>
  <si>
    <t>PUNTS UNITAT MES</t>
  </si>
  <si>
    <t>UNITAT MES</t>
  </si>
  <si>
    <t>TOTAL EXPERIÈNCIA PROFESSIONAL</t>
  </si>
  <si>
    <t>Formació Professional Grau Intermig Electricitat, Electrònica o Mecànica</t>
  </si>
  <si>
    <t>Formació Professional Grau Superior Electricitat, Electrònica o Mecànica</t>
  </si>
  <si>
    <t>1. Mesos d'experiència mateniment d'edificis d'edificis, hotels, oficines, locals comercials, …..</t>
  </si>
  <si>
    <t>AUTOAVALUACIÓ DE MÈRITS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</si>
</sst>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\-mm\-yy;@"/>
    <numFmt numFmtId="167" formatCode="[$-C0A]d\-mmm\-yyyy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UIBsans"/>
      <family val="3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UIBsans"/>
      <family val="3"/>
    </font>
    <font>
      <b/>
      <sz val="12"/>
      <color rgb="FF000000"/>
      <name val="Calibri"/>
      <family val="2"/>
      <scheme val="minor"/>
    </font>
    <font>
      <b/>
      <sz val="12"/>
      <color rgb="FFFF0000"/>
      <name val="UIBsans"/>
      <family val="3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4F81BD"/>
      </patternFill>
    </fill>
    <fill>
      <patternFill patternType="solid">
        <fgColor theme="0" tint="-4.9989318521683403E-2"/>
        <bgColor rgb="FFC6D9F0"/>
      </patternFill>
    </fill>
    <fill>
      <patternFill patternType="solid">
        <fgColor theme="0" tint="-0.14999847407452621"/>
        <bgColor rgb="FF4F81BD"/>
      </patternFill>
    </fill>
    <fill>
      <patternFill patternType="solid">
        <fgColor theme="0" tint="-0.249977111117893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4F81BD"/>
        <bgColor rgb="FF4F81BD"/>
      </patternFill>
    </fill>
    <fill>
      <patternFill patternType="solid">
        <fgColor rgb="FF7F7F7F"/>
        <bgColor rgb="FF7F7F7F"/>
      </patternFill>
    </fill>
  </fills>
  <borders count="1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95B3D7"/>
      </left>
      <right/>
      <top/>
      <bottom/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166" fontId="0" fillId="0" borderId="0" xfId="0" applyNumberFormat="1" applyFont="1" applyProtection="1">
      <protection locked="0"/>
    </xf>
    <xf numFmtId="0" fontId="3" fillId="9" borderId="0" xfId="0" applyFont="1" applyFill="1" applyAlignment="1" applyProtection="1">
      <alignment horizontal="center"/>
      <protection locked="0"/>
    </xf>
    <xf numFmtId="167" fontId="10" fillId="10" borderId="0" xfId="0" applyNumberFormat="1" applyFont="1" applyFill="1" applyBorder="1" applyAlignment="1" applyProtection="1">
      <alignment horizontal="center" vertical="center"/>
      <protection locked="0"/>
    </xf>
    <xf numFmtId="164" fontId="10" fillId="10" borderId="0" xfId="0" applyNumberFormat="1" applyFont="1" applyFill="1" applyBorder="1" applyAlignment="1" applyProtection="1">
      <alignment horizontal="center" vertical="center"/>
      <protection locked="0"/>
    </xf>
    <xf numFmtId="164" fontId="10" fillId="1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3" fontId="3" fillId="5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</xf>
    <xf numFmtId="165" fontId="8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2" fontId="1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Protection="1"/>
    <xf numFmtId="4" fontId="1" fillId="10" borderId="0" xfId="0" applyNumberFormat="1" applyFont="1" applyFill="1" applyBorder="1" applyAlignment="1" applyProtection="1">
      <alignment horizontal="center" vertical="center"/>
    </xf>
    <xf numFmtId="2" fontId="1" fillId="5" borderId="1" xfId="0" applyNumberFormat="1" applyFont="1" applyFill="1" applyBorder="1" applyAlignment="1" applyProtection="1">
      <alignment horizontal="center" vertical="center"/>
    </xf>
    <xf numFmtId="2" fontId="12" fillId="6" borderId="1" xfId="0" applyNumberFormat="1" applyFont="1" applyFill="1" applyBorder="1" applyAlignment="1" applyProtection="1">
      <alignment horizontal="center" vertical="center"/>
    </xf>
    <xf numFmtId="4" fontId="1" fillId="5" borderId="8" xfId="0" applyNumberFormat="1" applyFont="1" applyFill="1" applyBorder="1" applyAlignment="1" applyProtection="1">
      <alignment horizontal="center" vertical="center"/>
    </xf>
    <xf numFmtId="4" fontId="12" fillId="6" borderId="8" xfId="0" applyNumberFormat="1" applyFont="1" applyFill="1" applyBorder="1" applyAlignment="1" applyProtection="1">
      <alignment horizontal="center" vertical="center"/>
    </xf>
    <xf numFmtId="4" fontId="12" fillId="7" borderId="1" xfId="0" applyNumberFormat="1" applyFont="1" applyFill="1" applyBorder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Protection="1"/>
    <xf numFmtId="4" fontId="1" fillId="5" borderId="1" xfId="0" applyNumberFormat="1" applyFont="1" applyFill="1" applyBorder="1" applyAlignment="1" applyProtection="1">
      <alignment horizontal="center" vertical="center" wrapText="1"/>
    </xf>
    <xf numFmtId="164" fontId="3" fillId="5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8" fillId="8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164" fontId="3" fillId="5" borderId="2" xfId="0" applyNumberFormat="1" applyFont="1" applyFill="1" applyBorder="1" applyAlignment="1" applyProtection="1">
      <alignment horizontal="left" vertical="center" wrapText="1"/>
    </xf>
    <xf numFmtId="164" fontId="3" fillId="5" borderId="3" xfId="0" applyNumberFormat="1" applyFont="1" applyFill="1" applyBorder="1" applyAlignment="1" applyProtection="1">
      <alignment horizontal="left" vertical="center" wrapText="1"/>
    </xf>
    <xf numFmtId="164" fontId="3" fillId="5" borderId="4" xfId="0" applyNumberFormat="1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right" vertical="center"/>
    </xf>
    <xf numFmtId="0" fontId="8" fillId="2" borderId="4" xfId="0" applyFont="1" applyFill="1" applyBorder="1" applyAlignment="1" applyProtection="1">
      <alignment horizontal="right" vertical="center"/>
    </xf>
    <xf numFmtId="164" fontId="3" fillId="5" borderId="8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alignment horizontal="general" vertical="center" textRotation="0" indent="0" relativeIndent="0" justifyLastLine="0" shrinkToFit="0" mergeCell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relativeIndent="0" justifyLastLine="0" shrinkToFit="0" mergeCell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relativeIndent="0" justifyLastLine="0" shrinkToFit="0" mergeCell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relativeIndent="255" justifyLastLine="0" shrinkToFit="0" mergeCell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relativeIndent="255" justifyLastLine="0" shrinkToFit="0" mergeCell="0" readingOrder="0"/>
      <protection locked="0" hidden="0"/>
    </dxf>
    <dxf>
      <border outline="0">
        <bottom style="thin">
          <color rgb="FF4F81BD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relativeIndent="255" justifyLastLine="0" shrinkToFit="0" mergeCell="0" readingOrder="0"/>
      <protection locked="0" hidden="0"/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DBE5F1"/>
          <bgColor rgb="FFDBE5F1"/>
        </patternFill>
      </fill>
      <border>
        <left/>
        <right/>
        <top/>
        <bottom/>
      </border>
    </dxf>
    <dxf>
      <fill>
        <patternFill patternType="solid">
          <fgColor rgb="FF4F81BD"/>
          <bgColor rgb="FF4F81BD"/>
        </patternFill>
      </fill>
      <border>
        <left/>
        <right/>
        <top/>
        <bottom/>
      </border>
    </dxf>
  </dxfs>
  <tableStyles count="2" defaultTableStyle="TableStyleMedium9" defaultPivotStyle="PivotStyleLight16">
    <tableStyle name="AUTOBAREM-style 2" pivot="0" count="3">
      <tableStyleElement type="headerRow" dxfId="12"/>
      <tableStyleElement type="firstRowStripe" dxfId="11"/>
      <tableStyleElement type="secondRowStripe" dxfId="10"/>
    </tableStyle>
    <tableStyle name="AUTOBAREM-style 3" pivot="0" count="3">
      <tableStyleElement type="headerRow" dxfId="9"/>
      <tableStyleElement type="firstRowStripe" dxfId="8"/>
      <tableStyleElement type="secondRowStripe" dxfId="7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_4" displayName="Table_4" ref="A75:C82" headerRowDxfId="6" dataDxfId="4" totalsRowDxfId="3" headerRowBorderDxfId="5">
  <tableColumns count="3">
    <tableColumn id="1" name="IDIOMA" dataDxfId="2"/>
    <tableColumn id="2" name="NIVELL" dataDxfId="1"/>
    <tableColumn id="3" name="PUNTS" dataDxfId="0">
      <calculatedColumnFormula>MIN(2.5,(SUM(C70:C75)))</calculatedColumnFormula>
    </tableColumn>
  </tableColumns>
  <tableStyleInfo name="AUTOBAREM-style 3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3"/>
  <sheetViews>
    <sheetView tabSelected="1" workbookViewId="0">
      <selection sqref="A1:F1"/>
    </sheetView>
  </sheetViews>
  <sheetFormatPr baseColWidth="10" defaultColWidth="12.5703125" defaultRowHeight="15"/>
  <cols>
    <col min="1" max="2" width="16.42578125" style="4" customWidth="1"/>
    <col min="3" max="3" width="18.140625" style="4" bestFit="1" customWidth="1"/>
    <col min="4" max="5" width="16.42578125" style="4" customWidth="1"/>
    <col min="6" max="6" width="13.5703125" style="4" customWidth="1"/>
    <col min="7" max="7" width="8.140625" style="4" customWidth="1"/>
    <col min="8" max="8" width="6.140625" style="4" customWidth="1"/>
    <col min="9" max="22" width="8" style="4" customWidth="1"/>
    <col min="23" max="16384" width="12.5703125" style="4"/>
  </cols>
  <sheetData>
    <row r="1" spans="1:22" ht="15.75" customHeight="1">
      <c r="A1" s="59" t="s">
        <v>35</v>
      </c>
      <c r="B1" s="59"/>
      <c r="C1" s="59"/>
      <c r="D1" s="59"/>
      <c r="E1" s="59"/>
      <c r="F1" s="59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2"/>
      <c r="B2" s="19"/>
      <c r="C2" s="19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20"/>
      <c r="B3" s="21" t="s">
        <v>0</v>
      </c>
      <c r="C3" s="61"/>
      <c r="D3" s="6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>
      <c r="A4" s="22"/>
      <c r="B4" s="2"/>
      <c r="C4" s="2"/>
      <c r="D4" s="23"/>
      <c r="E4" s="24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>
      <c r="A5" s="25" t="s">
        <v>1</v>
      </c>
      <c r="B5" s="2"/>
      <c r="C5" s="19"/>
      <c r="D5" s="24"/>
      <c r="E5" s="23"/>
      <c r="F5" s="23"/>
      <c r="G5" s="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8.25" customHeight="1">
      <c r="A6" s="26"/>
      <c r="B6" s="2"/>
      <c r="C6" s="2"/>
      <c r="D6" s="2"/>
      <c r="E6" s="2"/>
      <c r="F6" s="23"/>
      <c r="G6" s="2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2" customFormat="1">
      <c r="A7" s="55" t="s">
        <v>34</v>
      </c>
      <c r="B7" s="56"/>
      <c r="C7" s="56"/>
      <c r="D7" s="56"/>
      <c r="E7" s="5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2" s="12" customFormat="1">
      <c r="A8" s="14" t="s">
        <v>27</v>
      </c>
      <c r="B8" s="14" t="s">
        <v>28</v>
      </c>
      <c r="C8" s="14" t="s">
        <v>29</v>
      </c>
      <c r="D8" s="14" t="s">
        <v>30</v>
      </c>
      <c r="E8" s="14" t="s">
        <v>19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22" s="12" customFormat="1">
      <c r="A9" s="13"/>
      <c r="B9" s="13"/>
      <c r="C9" s="41">
        <v>0.33</v>
      </c>
      <c r="D9" s="51">
        <f>(B9-A9)/30</f>
        <v>0</v>
      </c>
      <c r="E9" s="42">
        <f>D9*C9</f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22" s="12" customFormat="1">
      <c r="A10" s="13"/>
      <c r="B10" s="13"/>
      <c r="C10" s="41">
        <v>0.33</v>
      </c>
      <c r="D10" s="51">
        <f t="shared" ref="D10:D18" si="0">(B10-A10)/30</f>
        <v>0</v>
      </c>
      <c r="E10" s="42">
        <f t="shared" ref="E10:E18" si="1">D10*C10</f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2" s="12" customFormat="1">
      <c r="A11" s="13"/>
      <c r="B11" s="13"/>
      <c r="C11" s="41">
        <v>0.33</v>
      </c>
      <c r="D11" s="51">
        <f t="shared" si="0"/>
        <v>0</v>
      </c>
      <c r="E11" s="42">
        <f t="shared" si="1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22" s="12" customFormat="1">
      <c r="A12" s="13"/>
      <c r="B12" s="13"/>
      <c r="C12" s="41">
        <v>0.33</v>
      </c>
      <c r="D12" s="51">
        <f t="shared" si="0"/>
        <v>0</v>
      </c>
      <c r="E12" s="42">
        <f t="shared" si="1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2" s="12" customFormat="1">
      <c r="A13" s="13"/>
      <c r="B13" s="13"/>
      <c r="C13" s="41">
        <v>0.33</v>
      </c>
      <c r="D13" s="51">
        <f t="shared" si="0"/>
        <v>0</v>
      </c>
      <c r="E13" s="42">
        <f t="shared" si="1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22" s="12" customFormat="1">
      <c r="A14" s="13"/>
      <c r="B14" s="13"/>
      <c r="C14" s="41">
        <v>0.33</v>
      </c>
      <c r="D14" s="51">
        <f t="shared" si="0"/>
        <v>0</v>
      </c>
      <c r="E14" s="42">
        <f t="shared" si="1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22" s="12" customFormat="1">
      <c r="A15" s="13"/>
      <c r="B15" s="13"/>
      <c r="C15" s="41">
        <v>0.33</v>
      </c>
      <c r="D15" s="51">
        <f t="shared" si="0"/>
        <v>0</v>
      </c>
      <c r="E15" s="42">
        <f t="shared" si="1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22" s="12" customFormat="1">
      <c r="A16" s="13"/>
      <c r="B16" s="13"/>
      <c r="C16" s="41">
        <v>0.33</v>
      </c>
      <c r="D16" s="51">
        <f t="shared" si="0"/>
        <v>0</v>
      </c>
      <c r="E16" s="42">
        <f t="shared" si="1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12" customFormat="1">
      <c r="A17" s="13"/>
      <c r="B17" s="13"/>
      <c r="C17" s="41">
        <v>0.33</v>
      </c>
      <c r="D17" s="51">
        <f t="shared" si="0"/>
        <v>0</v>
      </c>
      <c r="E17" s="42">
        <f t="shared" si="1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12" customFormat="1">
      <c r="A18" s="13"/>
      <c r="B18" s="13"/>
      <c r="C18" s="41">
        <v>0.33</v>
      </c>
      <c r="D18" s="51">
        <f t="shared" si="0"/>
        <v>0</v>
      </c>
      <c r="E18" s="42">
        <f t="shared" si="1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2" customFormat="1">
      <c r="A19" s="15"/>
      <c r="B19" s="15"/>
      <c r="C19" s="16"/>
      <c r="D19" s="16" t="s">
        <v>20</v>
      </c>
      <c r="E19" s="43">
        <f>MIN(19.8,(SUM(E9:E18)))</f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2" customForma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2" customFormat="1" ht="33" customHeight="1">
      <c r="A21" s="55" t="s">
        <v>5</v>
      </c>
      <c r="B21" s="57"/>
      <c r="C21" s="57"/>
      <c r="D21" s="57"/>
      <c r="E21" s="5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12" customFormat="1">
      <c r="A22" s="14" t="s">
        <v>27</v>
      </c>
      <c r="B22" s="14" t="s">
        <v>28</v>
      </c>
      <c r="C22" s="14" t="s">
        <v>29</v>
      </c>
      <c r="D22" s="14" t="s">
        <v>30</v>
      </c>
      <c r="E22" s="14" t="s">
        <v>19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12" customFormat="1">
      <c r="A23" s="13"/>
      <c r="B23" s="13"/>
      <c r="C23" s="41">
        <v>0.4</v>
      </c>
      <c r="D23" s="51">
        <f>(B23-A23)/30</f>
        <v>0</v>
      </c>
      <c r="E23" s="42">
        <f>D23*C23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12" customFormat="1">
      <c r="A24" s="13"/>
      <c r="B24" s="13"/>
      <c r="C24" s="41">
        <v>0.4</v>
      </c>
      <c r="D24" s="51">
        <f t="shared" ref="D24:D32" si="2">(B24-A24)/30</f>
        <v>0</v>
      </c>
      <c r="E24" s="42">
        <f t="shared" ref="E24:E32" si="3">D24*C24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12" customFormat="1">
      <c r="A25" s="13"/>
      <c r="B25" s="13"/>
      <c r="C25" s="41">
        <v>0.4</v>
      </c>
      <c r="D25" s="51">
        <f t="shared" si="2"/>
        <v>0</v>
      </c>
      <c r="E25" s="42">
        <f t="shared" si="3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12" customFormat="1">
      <c r="A26" s="13"/>
      <c r="B26" s="13"/>
      <c r="C26" s="41">
        <v>0.4</v>
      </c>
      <c r="D26" s="51">
        <f t="shared" si="2"/>
        <v>0</v>
      </c>
      <c r="E26" s="42">
        <f t="shared" si="3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2" customFormat="1">
      <c r="A27" s="13"/>
      <c r="B27" s="13"/>
      <c r="C27" s="41">
        <v>0.4</v>
      </c>
      <c r="D27" s="51">
        <f t="shared" si="2"/>
        <v>0</v>
      </c>
      <c r="E27" s="42">
        <f t="shared" si="3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12" customFormat="1">
      <c r="A28" s="13"/>
      <c r="B28" s="13"/>
      <c r="C28" s="41">
        <v>0.4</v>
      </c>
      <c r="D28" s="51">
        <f t="shared" si="2"/>
        <v>0</v>
      </c>
      <c r="E28" s="42">
        <f t="shared" si="3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2" customFormat="1">
      <c r="A29" s="13"/>
      <c r="B29" s="13"/>
      <c r="C29" s="41">
        <v>0.4</v>
      </c>
      <c r="D29" s="51">
        <f t="shared" si="2"/>
        <v>0</v>
      </c>
      <c r="E29" s="42">
        <f t="shared" si="3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2" customFormat="1">
      <c r="A30" s="13"/>
      <c r="B30" s="13"/>
      <c r="C30" s="41">
        <v>0.4</v>
      </c>
      <c r="D30" s="51">
        <f t="shared" si="2"/>
        <v>0</v>
      </c>
      <c r="E30" s="42">
        <f t="shared" si="3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2" customFormat="1">
      <c r="A31" s="13"/>
      <c r="B31" s="13"/>
      <c r="C31" s="41">
        <v>0.4</v>
      </c>
      <c r="D31" s="51">
        <f t="shared" si="2"/>
        <v>0</v>
      </c>
      <c r="E31" s="42">
        <f t="shared" si="3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2" customFormat="1">
      <c r="A32" s="13"/>
      <c r="B32" s="13"/>
      <c r="C32" s="41">
        <v>0.4</v>
      </c>
      <c r="D32" s="51">
        <f t="shared" si="2"/>
        <v>0</v>
      </c>
      <c r="E32" s="42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2" customFormat="1">
      <c r="A33" s="15"/>
      <c r="B33" s="15"/>
      <c r="C33" s="17"/>
      <c r="D33" s="16" t="s">
        <v>20</v>
      </c>
      <c r="E33" s="43">
        <f>MIN(4.8,(SUM(E23:E32)))</f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>
      <c r="A35" s="55" t="s">
        <v>6</v>
      </c>
      <c r="B35" s="57"/>
      <c r="C35" s="57"/>
      <c r="D35" s="57"/>
      <c r="E35" s="5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>
      <c r="A36" s="14" t="s">
        <v>27</v>
      </c>
      <c r="B36" s="14" t="s">
        <v>28</v>
      </c>
      <c r="C36" s="14" t="s">
        <v>29</v>
      </c>
      <c r="D36" s="14" t="s">
        <v>30</v>
      </c>
      <c r="E36" s="14" t="s">
        <v>19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>
      <c r="A37" s="13"/>
      <c r="B37" s="13"/>
      <c r="C37" s="41">
        <v>0.4</v>
      </c>
      <c r="D37" s="51">
        <f>(B37-A37)/30</f>
        <v>0</v>
      </c>
      <c r="E37" s="42">
        <f>D37*C37</f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>
      <c r="A38" s="13"/>
      <c r="B38" s="13"/>
      <c r="C38" s="41">
        <v>0.4</v>
      </c>
      <c r="D38" s="51">
        <f t="shared" ref="D38:D46" si="4">(B38-A38)/30</f>
        <v>0</v>
      </c>
      <c r="E38" s="42">
        <f t="shared" ref="E38:E46" si="5">D38*C38</f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>
      <c r="A39" s="13"/>
      <c r="B39" s="13"/>
      <c r="C39" s="41">
        <v>0.4</v>
      </c>
      <c r="D39" s="51">
        <f t="shared" si="4"/>
        <v>0</v>
      </c>
      <c r="E39" s="42">
        <f t="shared" si="5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>
      <c r="A40" s="13"/>
      <c r="B40" s="13"/>
      <c r="C40" s="41">
        <v>0.4</v>
      </c>
      <c r="D40" s="51">
        <f t="shared" si="4"/>
        <v>0</v>
      </c>
      <c r="E40" s="42">
        <f t="shared" si="5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>
      <c r="A41" s="13"/>
      <c r="B41" s="13"/>
      <c r="C41" s="41">
        <v>0.4</v>
      </c>
      <c r="D41" s="51">
        <f t="shared" si="4"/>
        <v>0</v>
      </c>
      <c r="E41" s="42">
        <f t="shared" si="5"/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>
      <c r="A42" s="13"/>
      <c r="B42" s="13"/>
      <c r="C42" s="41">
        <v>0.4</v>
      </c>
      <c r="D42" s="51">
        <f t="shared" si="4"/>
        <v>0</v>
      </c>
      <c r="E42" s="42">
        <f t="shared" si="5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>
      <c r="A43" s="13"/>
      <c r="B43" s="13"/>
      <c r="C43" s="41">
        <v>0.4</v>
      </c>
      <c r="D43" s="51">
        <f t="shared" si="4"/>
        <v>0</v>
      </c>
      <c r="E43" s="42">
        <f t="shared" si="5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>
      <c r="A44" s="13"/>
      <c r="B44" s="13"/>
      <c r="C44" s="41">
        <v>0.4</v>
      </c>
      <c r="D44" s="51">
        <f t="shared" si="4"/>
        <v>0</v>
      </c>
      <c r="E44" s="42">
        <f t="shared" si="5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>
      <c r="A45" s="13"/>
      <c r="B45" s="13"/>
      <c r="C45" s="41">
        <v>0.4</v>
      </c>
      <c r="D45" s="51">
        <f t="shared" si="4"/>
        <v>0</v>
      </c>
      <c r="E45" s="42">
        <f t="shared" si="5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>
      <c r="A46" s="13"/>
      <c r="B46" s="13"/>
      <c r="C46" s="41">
        <v>0.4</v>
      </c>
      <c r="D46" s="51">
        <f t="shared" si="4"/>
        <v>0</v>
      </c>
      <c r="E46" s="42">
        <f t="shared" si="5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>
      <c r="A47" s="15"/>
      <c r="B47" s="15"/>
      <c r="C47" s="17"/>
      <c r="D47" s="16" t="s">
        <v>20</v>
      </c>
      <c r="E47" s="43">
        <f>MIN(4.8,(SUM(E37:E46)))</f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22" ht="15.75" customHeight="1">
      <c r="A49" s="63" t="s">
        <v>2</v>
      </c>
      <c r="B49" s="64"/>
      <c r="C49" s="64"/>
      <c r="D49" s="64"/>
      <c r="E49" s="65"/>
      <c r="F49" s="21" t="s">
        <v>3</v>
      </c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66" t="s">
        <v>4</v>
      </c>
      <c r="B50" s="67"/>
      <c r="C50" s="67"/>
      <c r="D50" s="67"/>
      <c r="E50" s="68"/>
      <c r="F50" s="44">
        <f>E19</f>
        <v>0</v>
      </c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33" customHeight="1">
      <c r="A51" s="66" t="s">
        <v>5</v>
      </c>
      <c r="B51" s="67"/>
      <c r="C51" s="67"/>
      <c r="D51" s="67"/>
      <c r="E51" s="68"/>
      <c r="F51" s="44">
        <f>E33</f>
        <v>0</v>
      </c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66" t="s">
        <v>6</v>
      </c>
      <c r="B52" s="67"/>
      <c r="C52" s="67"/>
      <c r="D52" s="67"/>
      <c r="E52" s="68"/>
      <c r="F52" s="44">
        <f>E47</f>
        <v>0</v>
      </c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69" t="s">
        <v>31</v>
      </c>
      <c r="B53" s="70"/>
      <c r="C53" s="70"/>
      <c r="D53" s="70"/>
      <c r="E53" s="71"/>
      <c r="F53" s="45">
        <f>SUM(F50:F52)</f>
        <v>0</v>
      </c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26"/>
      <c r="B54" s="27"/>
      <c r="C54" s="27"/>
      <c r="D54" s="23"/>
      <c r="E54" s="23"/>
      <c r="F54" s="23"/>
      <c r="G54" s="2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6" customHeight="1">
      <c r="A55" s="26"/>
      <c r="B55" s="27"/>
      <c r="C55" s="27"/>
      <c r="D55" s="23"/>
      <c r="E55" s="23"/>
      <c r="F55" s="23"/>
      <c r="G55" s="2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25" t="s">
        <v>7</v>
      </c>
      <c r="B56" s="2"/>
      <c r="C56" s="2"/>
      <c r="D56" s="2"/>
      <c r="E56" s="2"/>
      <c r="F56" s="23"/>
      <c r="G56" s="2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54" t="s">
        <v>8</v>
      </c>
      <c r="B57" s="54"/>
      <c r="C57" s="54"/>
      <c r="D57" s="28" t="s">
        <v>10</v>
      </c>
      <c r="E57" s="28" t="s">
        <v>9</v>
      </c>
      <c r="F57" s="28" t="s">
        <v>11</v>
      </c>
      <c r="G57" s="2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53" t="s">
        <v>33</v>
      </c>
      <c r="B58" s="53"/>
      <c r="C58" s="53"/>
      <c r="D58" s="29"/>
      <c r="E58" s="29">
        <v>0</v>
      </c>
      <c r="F58" s="46">
        <f>E58*5</f>
        <v>0</v>
      </c>
      <c r="G58" s="2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53" t="s">
        <v>32</v>
      </c>
      <c r="B59" s="53"/>
      <c r="C59" s="53"/>
      <c r="D59" s="29"/>
      <c r="E59" s="29">
        <v>0</v>
      </c>
      <c r="F59" s="46">
        <f>E59*3</f>
        <v>0</v>
      </c>
      <c r="G59" s="2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53" t="s">
        <v>12</v>
      </c>
      <c r="B60" s="53"/>
      <c r="C60" s="53"/>
      <c r="D60" s="29"/>
      <c r="E60" s="29">
        <v>0</v>
      </c>
      <c r="F60" s="46">
        <f>E60*0.25</f>
        <v>0</v>
      </c>
      <c r="G60" s="2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53" t="s">
        <v>12</v>
      </c>
      <c r="B61" s="53"/>
      <c r="C61" s="53"/>
      <c r="D61" s="29"/>
      <c r="E61" s="29">
        <v>0</v>
      </c>
      <c r="F61" s="46">
        <f t="shared" ref="F61:F69" si="6">E61*0.25</f>
        <v>0</v>
      </c>
      <c r="G61" s="2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53" t="s">
        <v>12</v>
      </c>
      <c r="B62" s="53"/>
      <c r="C62" s="53"/>
      <c r="D62" s="29"/>
      <c r="E62" s="29">
        <v>0</v>
      </c>
      <c r="F62" s="46">
        <f t="shared" si="6"/>
        <v>0</v>
      </c>
      <c r="G62" s="2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53" t="s">
        <v>12</v>
      </c>
      <c r="B63" s="53"/>
      <c r="C63" s="53"/>
      <c r="D63" s="29"/>
      <c r="E63" s="29">
        <v>0</v>
      </c>
      <c r="F63" s="46">
        <f t="shared" si="6"/>
        <v>0</v>
      </c>
      <c r="G63" s="2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53" t="s">
        <v>12</v>
      </c>
      <c r="B64" s="53"/>
      <c r="C64" s="53"/>
      <c r="D64" s="29"/>
      <c r="E64" s="29">
        <v>0</v>
      </c>
      <c r="F64" s="46">
        <f t="shared" si="6"/>
        <v>0</v>
      </c>
      <c r="G64" s="2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53" t="s">
        <v>12</v>
      </c>
      <c r="B65" s="53"/>
      <c r="C65" s="53"/>
      <c r="D65" s="29"/>
      <c r="E65" s="29">
        <v>0</v>
      </c>
      <c r="F65" s="46">
        <f t="shared" si="6"/>
        <v>0</v>
      </c>
      <c r="G65" s="2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53" t="s">
        <v>12</v>
      </c>
      <c r="B66" s="53"/>
      <c r="C66" s="53"/>
      <c r="D66" s="29"/>
      <c r="E66" s="29">
        <v>0</v>
      </c>
      <c r="F66" s="46">
        <f t="shared" si="6"/>
        <v>0</v>
      </c>
      <c r="G66" s="2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53" t="s">
        <v>12</v>
      </c>
      <c r="B67" s="53"/>
      <c r="C67" s="53"/>
      <c r="D67" s="29"/>
      <c r="E67" s="29">
        <v>0</v>
      </c>
      <c r="F67" s="46">
        <f t="shared" si="6"/>
        <v>0</v>
      </c>
      <c r="G67" s="2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53" t="s">
        <v>12</v>
      </c>
      <c r="B68" s="53"/>
      <c r="C68" s="53"/>
      <c r="D68" s="29"/>
      <c r="E68" s="29">
        <v>0</v>
      </c>
      <c r="F68" s="46">
        <f t="shared" si="6"/>
        <v>0</v>
      </c>
      <c r="G68" s="2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53" t="s">
        <v>12</v>
      </c>
      <c r="B69" s="53"/>
      <c r="C69" s="53"/>
      <c r="D69" s="29"/>
      <c r="E69" s="29">
        <v>0</v>
      </c>
      <c r="F69" s="46">
        <f t="shared" si="6"/>
        <v>0</v>
      </c>
      <c r="G69" s="2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72" t="s">
        <v>13</v>
      </c>
      <c r="B70" s="72"/>
      <c r="C70" s="72"/>
      <c r="D70" s="72"/>
      <c r="E70" s="72"/>
      <c r="F70" s="46">
        <f>MIN(2.5,(SUM(F60:F69)))</f>
        <v>0</v>
      </c>
      <c r="G70" s="2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60" t="s">
        <v>14</v>
      </c>
      <c r="B71" s="60"/>
      <c r="C71" s="60"/>
      <c r="D71" s="60"/>
      <c r="E71" s="60"/>
      <c r="F71" s="47">
        <f>F58+F59+F70</f>
        <v>0</v>
      </c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26"/>
      <c r="B72" s="27"/>
      <c r="C72" s="27"/>
      <c r="D72" s="30"/>
      <c r="E72" s="23"/>
      <c r="F72" s="23"/>
      <c r="G72" s="2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7.5" customHeight="1">
      <c r="A73" s="2"/>
      <c r="B73" s="24"/>
      <c r="C73" s="24"/>
      <c r="D73" s="31"/>
      <c r="E73" s="2"/>
      <c r="F73" s="24"/>
      <c r="G73" s="24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25" t="s">
        <v>15</v>
      </c>
      <c r="B74" s="2"/>
      <c r="C74" s="2"/>
      <c r="D74" s="2"/>
      <c r="E74" s="2"/>
      <c r="F74" s="18"/>
      <c r="G74" s="24"/>
      <c r="H74" s="7"/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21" t="s">
        <v>17</v>
      </c>
      <c r="B75" s="21" t="s">
        <v>16</v>
      </c>
      <c r="C75" s="21" t="s">
        <v>18</v>
      </c>
      <c r="D75" s="18"/>
      <c r="E75" s="58" t="s">
        <v>21</v>
      </c>
      <c r="F75" s="58"/>
      <c r="G75" s="3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2" ht="15.75" customHeight="1">
      <c r="A76" s="33"/>
      <c r="B76" s="34"/>
      <c r="C76" s="52">
        <f>IF(B76&lt;&gt;"",0.5,0)</f>
        <v>0</v>
      </c>
      <c r="D76" s="18"/>
      <c r="E76" s="35" t="s">
        <v>22</v>
      </c>
      <c r="F76" s="35" t="s">
        <v>19</v>
      </c>
      <c r="G76" s="3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2" ht="15.75" customHeight="1">
      <c r="A77" s="33"/>
      <c r="B77" s="34"/>
      <c r="C77" s="52">
        <f t="shared" ref="C77:C81" si="7">IF(B77&lt;&gt;"",0.5,0)</f>
        <v>0</v>
      </c>
      <c r="D77" s="18"/>
      <c r="E77" s="36" t="s">
        <v>23</v>
      </c>
      <c r="F77" s="49">
        <f>F53</f>
        <v>0</v>
      </c>
      <c r="G77" s="3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2" ht="15.75" customHeight="1">
      <c r="A78" s="33"/>
      <c r="B78" s="34"/>
      <c r="C78" s="52">
        <f t="shared" si="7"/>
        <v>0</v>
      </c>
      <c r="D78" s="2"/>
      <c r="E78" s="36" t="s">
        <v>24</v>
      </c>
      <c r="F78" s="49">
        <f>F71</f>
        <v>0</v>
      </c>
      <c r="G78" s="3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2" ht="15.75" customHeight="1">
      <c r="A79" s="33"/>
      <c r="B79" s="34"/>
      <c r="C79" s="52">
        <f t="shared" si="7"/>
        <v>0</v>
      </c>
      <c r="D79" s="2"/>
      <c r="E79" s="36" t="s">
        <v>25</v>
      </c>
      <c r="F79" s="49">
        <f>C82</f>
        <v>0</v>
      </c>
      <c r="G79" s="3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2" ht="15.75" customHeight="1">
      <c r="A80" s="33"/>
      <c r="B80" s="34"/>
      <c r="C80" s="52">
        <f t="shared" si="7"/>
        <v>0</v>
      </c>
      <c r="D80" s="2"/>
      <c r="E80" s="37" t="s">
        <v>26</v>
      </c>
      <c r="F80" s="50">
        <f>MIN(40,(SUM(F77:F79)))</f>
        <v>0</v>
      </c>
      <c r="G80" s="3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2" ht="15.75" customHeight="1">
      <c r="A81" s="33"/>
      <c r="B81" s="34"/>
      <c r="C81" s="52">
        <f t="shared" si="7"/>
        <v>0</v>
      </c>
      <c r="D81" s="2"/>
      <c r="E81" s="24"/>
      <c r="F81" s="24"/>
      <c r="G81" s="3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2" ht="15.75" customHeight="1">
      <c r="A82" s="38"/>
      <c r="B82" s="39" t="s">
        <v>26</v>
      </c>
      <c r="C82" s="48">
        <f t="shared" ref="C82" si="8">MIN(2.5,(SUM(C76:C81)))</f>
        <v>0</v>
      </c>
      <c r="D82" s="2"/>
      <c r="E82" s="24"/>
      <c r="F82" s="32"/>
      <c r="G82" s="4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2" ht="15.75" customHeight="1">
      <c r="A83" s="9"/>
      <c r="B83" s="5"/>
      <c r="C83" s="5"/>
      <c r="D83" s="10"/>
      <c r="E83" s="3"/>
      <c r="F83" s="6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9"/>
      <c r="B84" s="5"/>
      <c r="C84" s="5"/>
      <c r="D84" s="10"/>
      <c r="E84" s="3"/>
      <c r="F84" s="6"/>
      <c r="G84" s="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3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3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3"/>
      <c r="D87" s="3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3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3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5.5" customHeight="1">
      <c r="A90" s="3"/>
      <c r="D90" s="3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3"/>
      <c r="B91" s="3"/>
      <c r="C91" s="3"/>
      <c r="D91" s="3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</sheetData>
  <sheetProtection password="C8BC" sheet="1" objects="1" scenarios="1" selectLockedCells="1"/>
  <protectedRanges>
    <protectedRange sqref="C3" name="Rango3"/>
    <protectedRange sqref="A70" name="Rango1"/>
  </protectedRanges>
  <mergeCells count="26">
    <mergeCell ref="E75:F75"/>
    <mergeCell ref="A1:F1"/>
    <mergeCell ref="A71:E71"/>
    <mergeCell ref="C3:D3"/>
    <mergeCell ref="A49:E49"/>
    <mergeCell ref="A50:E50"/>
    <mergeCell ref="A51:E51"/>
    <mergeCell ref="A52:E52"/>
    <mergeCell ref="A53:E53"/>
    <mergeCell ref="A65:C65"/>
    <mergeCell ref="A66:C66"/>
    <mergeCell ref="A67:C67"/>
    <mergeCell ref="A68:C68"/>
    <mergeCell ref="A69:C69"/>
    <mergeCell ref="A70:E70"/>
    <mergeCell ref="A59:C59"/>
    <mergeCell ref="A60:C60"/>
    <mergeCell ref="A61:C61"/>
    <mergeCell ref="A62:C62"/>
    <mergeCell ref="A63:C63"/>
    <mergeCell ref="A64:C64"/>
    <mergeCell ref="A58:C58"/>
    <mergeCell ref="A57:C57"/>
    <mergeCell ref="A7:E7"/>
    <mergeCell ref="A21:E21"/>
    <mergeCell ref="A35:E35"/>
  </mergeCells>
  <dataValidations count="5">
    <dataValidation type="list" allowBlank="1" showErrorMessage="1" sqref="E58:E69">
      <formula1>"0,1,2,3"</formula1>
    </dataValidation>
    <dataValidation type="list" allowBlank="1" showErrorMessage="1" sqref="G73">
      <formula1>#REF!</formula1>
    </dataValidation>
    <dataValidation type="list" allowBlank="1" showErrorMessage="1" sqref="B76:B81">
      <formula1>"Tria un,A1,A2,B1,B2,C1,C2"</formula1>
    </dataValidation>
    <dataValidation type="date" allowBlank="1" showErrorMessage="1" sqref="A47:B47 A33:B33 A19:B19">
      <formula1>1</formula1>
      <formula2>43831</formula2>
    </dataValidation>
    <dataValidation allowBlank="1" showErrorMessage="1" sqref="D58:D69"/>
  </dataValidations>
  <pageMargins left="0.39370078740157483" right="0" top="0" bottom="0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IMI de Palma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2022-05-27T08:43:30Z</cp:lastPrinted>
  <dcterms:created xsi:type="dcterms:W3CDTF">2022-05-26T11:20:52Z</dcterms:created>
  <dcterms:modified xsi:type="dcterms:W3CDTF">2022-05-27T09:07:47Z</dcterms:modified>
</cp:coreProperties>
</file>