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90" yWindow="525" windowWidth="20775" windowHeight="11445" firstSheet="1" activeTab="1"/>
  </bookViews>
  <sheets>
    <sheet name="T_RESUM" sheetId="1" state="hidden" r:id="rId1"/>
    <sheet name="AUTOBAREM" sheetId="2" r:id="rId2"/>
    <sheet name="EXPERIENCIA" sheetId="4" r:id="rId3"/>
  </sheets>
  <calcPr calcId="125725"/>
</workbook>
</file>

<file path=xl/calcChain.xml><?xml version="1.0" encoding="utf-8"?>
<calcChain xmlns="http://schemas.openxmlformats.org/spreadsheetml/2006/main">
  <c r="E31" i="4"/>
  <c r="C10" i="2" s="1"/>
  <c r="E16" i="4"/>
  <c r="D6"/>
  <c r="E6" s="1"/>
  <c r="D7"/>
  <c r="D8"/>
  <c r="D9"/>
  <c r="D10"/>
  <c r="D11"/>
  <c r="D12"/>
  <c r="D13"/>
  <c r="D14"/>
  <c r="E9"/>
  <c r="D15"/>
  <c r="E7"/>
  <c r="E44" i="2"/>
  <c r="E43"/>
  <c r="E42"/>
  <c r="E41"/>
  <c r="E40"/>
  <c r="E18"/>
  <c r="E19"/>
  <c r="E20"/>
  <c r="E21"/>
  <c r="E22"/>
  <c r="E23"/>
  <c r="E24"/>
  <c r="E25"/>
  <c r="E26"/>
  <c r="E17"/>
  <c r="E16"/>
  <c r="D22" i="4"/>
  <c r="E22"/>
  <c r="D23"/>
  <c r="E23" s="1"/>
  <c r="D24"/>
  <c r="E24" s="1"/>
  <c r="D25"/>
  <c r="E25"/>
  <c r="D26"/>
  <c r="E26" s="1"/>
  <c r="D27"/>
  <c r="E27" s="1"/>
  <c r="D28"/>
  <c r="E28"/>
  <c r="D29"/>
  <c r="E29" s="1"/>
  <c r="D30"/>
  <c r="E30" s="1"/>
  <c r="E8"/>
  <c r="E10"/>
  <c r="E11"/>
  <c r="E12"/>
  <c r="E13"/>
  <c r="E14"/>
  <c r="E15"/>
  <c r="D21"/>
  <c r="E21" s="1"/>
  <c r="C9" i="2" l="1"/>
  <c r="E39"/>
  <c r="E33"/>
  <c r="E32"/>
  <c r="C32"/>
  <c r="A2" i="1"/>
  <c r="E34" i="2" l="1"/>
  <c r="D52" s="1"/>
  <c r="C2" i="1" s="1"/>
  <c r="E27" i="2"/>
  <c r="D51" s="1"/>
  <c r="E2" i="1" s="1"/>
  <c r="E45" i="2"/>
  <c r="D53" s="1"/>
  <c r="D2" i="1" s="1"/>
  <c r="C11" i="2" l="1"/>
  <c r="D50" s="1"/>
  <c r="D54" s="1"/>
  <c r="B2" i="1" l="1"/>
  <c r="F2" s="1"/>
</calcChain>
</file>

<file path=xl/sharedStrings.xml><?xml version="1.0" encoding="utf-8"?>
<sst xmlns="http://schemas.openxmlformats.org/spreadsheetml/2006/main" count="91" uniqueCount="56">
  <si>
    <t>NIF</t>
  </si>
  <si>
    <t>Exp</t>
  </si>
  <si>
    <t>Catala</t>
  </si>
  <si>
    <t>Idiomes</t>
  </si>
  <si>
    <t>Tit</t>
  </si>
  <si>
    <t>Total</t>
  </si>
  <si>
    <t>A)</t>
  </si>
  <si>
    <t>EXPERIÈNCIA PROFESSIONAL</t>
  </si>
  <si>
    <t>GRUP</t>
  </si>
  <si>
    <t>PUNTUACIO</t>
  </si>
  <si>
    <t>PUNTUACIÓ</t>
  </si>
  <si>
    <t>TOTAL</t>
  </si>
  <si>
    <t>B)</t>
  </si>
  <si>
    <t>TITULACIÓ ACADÈMICA</t>
  </si>
  <si>
    <t>TIPUS DE TITULACIÓ</t>
  </si>
  <si>
    <t>TÍTOLS</t>
  </si>
  <si>
    <t>ESPECIALITAT</t>
  </si>
  <si>
    <t xml:space="preserve">PUNTUACIÓ </t>
  </si>
  <si>
    <t>C)</t>
  </si>
  <si>
    <t>CONEIXEMENTS DE CATALÀ</t>
  </si>
  <si>
    <t>NIVELL</t>
  </si>
  <si>
    <t>PUNTS</t>
  </si>
  <si>
    <t>OBTINGUT</t>
  </si>
  <si>
    <t>Tria un</t>
  </si>
  <si>
    <t>-</t>
  </si>
  <si>
    <t>Llenguatge administratiu, nivell E</t>
  </si>
  <si>
    <t>No</t>
  </si>
  <si>
    <t>D)</t>
  </si>
  <si>
    <t>IDIOMES</t>
  </si>
  <si>
    <t>IDIOMA</t>
  </si>
  <si>
    <t>ESPECIFICACIÓ D'IDIOMA</t>
  </si>
  <si>
    <t>Anglès</t>
  </si>
  <si>
    <t>Francès</t>
  </si>
  <si>
    <t>Alemany</t>
  </si>
  <si>
    <t>Altres</t>
  </si>
  <si>
    <t>PUNTUACIÓ FINAL</t>
  </si>
  <si>
    <t>CAMP</t>
  </si>
  <si>
    <t>Experiència</t>
  </si>
  <si>
    <t>Titulacions acadèmiques</t>
  </si>
  <si>
    <t>Català</t>
  </si>
  <si>
    <t>Altres idiomes</t>
  </si>
  <si>
    <t>TOTAL PUNTUACIÓ</t>
  </si>
  <si>
    <t xml:space="preserve">  </t>
  </si>
  <si>
    <t>Heu d'emplenar les dades al full EXPERIENCIA.</t>
  </si>
  <si>
    <t>Anys d'experiència a llocs de feina d'atenció al client</t>
  </si>
  <si>
    <t>Anys d'experiència a llocs d'Oficial administratiu/va</t>
  </si>
  <si>
    <t>Autoavalució de mèrits</t>
  </si>
  <si>
    <t>INICI</t>
  </si>
  <si>
    <t>FI</t>
  </si>
  <si>
    <t>PUNTS UNITAT ANY</t>
  </si>
  <si>
    <t>UNITAT ANY</t>
  </si>
  <si>
    <t>Cicles formatiu de grau superior d'administració i gestió</t>
  </si>
  <si>
    <t>Formació no reglada</t>
  </si>
  <si>
    <t>Anys d'experiència a llocs de feina d'atenció al client-MÀXIM 8 ANYS</t>
  </si>
  <si>
    <t>Anys d'experiència a llocs de feina d'Oficial administratiu/va- MÀXIM 5 ANYS</t>
  </si>
  <si>
    <t>PS-AAU-0522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</si>
</sst>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[$-C0A]d\-mmm\-yyyy"/>
    <numFmt numFmtId="166" formatCode="#,##0.000"/>
    <numFmt numFmtId="167" formatCode="_-* #,##0.000\ _€_-;\-* #,##0.000\ _€_-;_-* &quot;-&quot;???\ _€_-;_-@"/>
    <numFmt numFmtId="168" formatCode="dd\-mm\-yy;@"/>
  </numFmts>
  <fonts count="19">
    <font>
      <sz val="11"/>
      <color rgb="FF000000"/>
      <name val="Calibri"/>
    </font>
    <font>
      <sz val="12"/>
      <color rgb="FF000000"/>
      <name val="UIBsans"/>
      <family val="3"/>
    </font>
    <font>
      <sz val="12"/>
      <color rgb="FFFF0000"/>
      <name val="UIBsans"/>
      <family val="3"/>
    </font>
    <font>
      <b/>
      <sz val="12"/>
      <color rgb="FF000000"/>
      <name val="UIBsans"/>
      <family val="3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name val="UIBsans"/>
      <family val="3"/>
    </font>
    <font>
      <b/>
      <sz val="12"/>
      <color rgb="FFFF0000"/>
      <name val="UIBsans"/>
      <family val="3"/>
    </font>
    <font>
      <sz val="11"/>
      <color rgb="FFFFFFFF"/>
      <name val="Calibri"/>
      <family val="2"/>
    </font>
    <font>
      <sz val="10"/>
      <color rgb="FF000000"/>
      <name val="UIBsans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4F81BD"/>
        <bgColor rgb="FF4F81BD"/>
      </patternFill>
    </fill>
    <fill>
      <patternFill patternType="solid">
        <fgColor rgb="FF7F7F7F"/>
        <bgColor rgb="FF7F7F7F"/>
      </patternFill>
    </fill>
    <fill>
      <patternFill patternType="solid">
        <fgColor theme="0" tint="-0.14999847407452621"/>
        <bgColor rgb="FF8DB3E2"/>
      </patternFill>
    </fill>
    <fill>
      <patternFill patternType="solid">
        <fgColor theme="0" tint="-4.9989318521683403E-2"/>
        <bgColor rgb="FFC6D9F0"/>
      </patternFill>
    </fill>
    <fill>
      <patternFill patternType="solid">
        <fgColor theme="0" tint="-0.14999847407452621"/>
        <bgColor rgb="FF4F81BD"/>
      </patternFill>
    </fill>
    <fill>
      <patternFill patternType="solid">
        <fgColor theme="0" tint="-0.249977111117893"/>
        <bgColor rgb="FF4F81BD"/>
      </patternFill>
    </fill>
    <fill>
      <patternFill patternType="solid">
        <fgColor theme="0" tint="-0.249977111117893"/>
        <bgColor rgb="FFC6D9F0"/>
      </patternFill>
    </fill>
  </fills>
  <borders count="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95B3D7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0" fillId="0" borderId="0" xfId="0" applyNumberFormat="1" applyFont="1"/>
    <xf numFmtId="0" fontId="1" fillId="0" borderId="0" xfId="0" applyFont="1" applyAlignment="1">
      <alignment vertical="center" wrapText="1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165" fontId="8" fillId="5" borderId="0" xfId="0" applyNumberFormat="1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0" fillId="4" borderId="0" xfId="0" applyFont="1" applyFill="1" applyAlignment="1">
      <alignment horizontal="center"/>
    </xf>
    <xf numFmtId="168" fontId="0" fillId="0" borderId="0" xfId="0" applyNumberFormat="1" applyFont="1"/>
    <xf numFmtId="0" fontId="0" fillId="0" borderId="0" xfId="0" applyFont="1" applyAlignment="1"/>
    <xf numFmtId="0" fontId="13" fillId="0" borderId="0" xfId="0" applyFont="1" applyAlignment="1"/>
    <xf numFmtId="0" fontId="14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6" fillId="6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vertical="center"/>
    </xf>
    <xf numFmtId="0" fontId="17" fillId="0" borderId="0" xfId="0" applyFont="1"/>
    <xf numFmtId="0" fontId="14" fillId="0" borderId="0" xfId="0" applyFont="1" applyAlignment="1">
      <alignment horizontal="center" vertical="top"/>
    </xf>
    <xf numFmtId="0" fontId="11" fillId="9" borderId="1" xfId="0" applyFont="1" applyFill="1" applyBorder="1" applyAlignment="1">
      <alignment horizontal="center"/>
    </xf>
    <xf numFmtId="164" fontId="14" fillId="7" borderId="1" xfId="0" applyNumberFormat="1" applyFont="1" applyFill="1" applyBorder="1" applyAlignment="1">
      <alignment horizontal="left" vertical="center" wrapText="1"/>
    </xf>
    <xf numFmtId="164" fontId="14" fillId="7" borderId="1" xfId="0" applyNumberFormat="1" applyFont="1" applyFill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164" fontId="14" fillId="10" borderId="1" xfId="0" applyNumberFormat="1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/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Border="1"/>
  </cellXfs>
  <cellStyles count="1">
    <cellStyle name="Normal" xfId="0" builtinId="0"/>
  </cellStyles>
  <dxfs count="43"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rgb="FF4F81BD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C6D9F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C6D9F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C6D9F0"/>
          <bgColor theme="0" tint="-4.9989318521683403E-2"/>
        </patternFill>
      </fill>
      <alignment textRotation="0" indent="0" relativeIndent="0" justifyLastLine="0" shrinkToFit="0" readingOrder="0"/>
      <border diagonalUp="0" diagonalDown="0" outline="0"/>
    </dxf>
    <dxf>
      <border outline="0"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solid">
          <fgColor rgb="FF8DB3E2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4F81BD"/>
        </left>
        <right style="thin">
          <color rgb="FF4F81BD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rgb="FF4F81BD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</dxfs>
  <tableStyles count="7">
    <tableStyle name="T_RESUM-style" pivot="0" count="3">
      <tableStyleElement type="headerRow" dxfId="42"/>
      <tableStyleElement type="firstRowStripe" dxfId="41"/>
      <tableStyleElement type="secondRowStripe" dxfId="40"/>
    </tableStyle>
    <tableStyle name="AUTOBAREM-style" pivot="0" count="3">
      <tableStyleElement type="headerRow" dxfId="39"/>
      <tableStyleElement type="firstRowStripe" dxfId="38"/>
      <tableStyleElement type="secondRowStripe" dxfId="37"/>
    </tableStyle>
    <tableStyle name="AUTOBAREM-style 2" pivot="0" count="3">
      <tableStyleElement type="headerRow" dxfId="36"/>
      <tableStyleElement type="firstRowStripe" dxfId="35"/>
      <tableStyleElement type="secondRowStripe" dxfId="34"/>
    </tableStyle>
    <tableStyle name="AUTOBAREM-style 3" pivot="0" count="3">
      <tableStyleElement type="headerRow" dxfId="33"/>
      <tableStyleElement type="firstRowStripe" dxfId="32"/>
      <tableStyleElement type="secondRowStripe" dxfId="31"/>
    </tableStyle>
    <tableStyle name="EXPERIENCIA-style" pivot="0" count="3">
      <tableStyleElement type="headerRow" dxfId="30"/>
      <tableStyleElement type="firstRowStripe" dxfId="29"/>
      <tableStyleElement type="secondRowStripe" dxfId="28"/>
    </tableStyle>
    <tableStyle name="EXPERIENCIA-style 2" pivot="0" count="3">
      <tableStyleElement type="headerRow" dxfId="27"/>
      <tableStyleElement type="firstRowStripe" dxfId="26"/>
      <tableStyleElement type="secondRowStripe" dxfId="25"/>
    </tableStyle>
    <tableStyle name="EXPERIENCIA-style 3" pivot="0" count="3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F2">
  <tableColumns count="6">
    <tableColumn id="1" name="NIF"/>
    <tableColumn id="2" name="Exp"/>
    <tableColumn id="3" name="Catala"/>
    <tableColumn id="4" name="Idiomes"/>
    <tableColumn id="5" name="Tit"/>
    <tableColumn id="6" name="Total"/>
  </tableColumns>
  <tableStyleInfo name="T_RESUM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31:E34" headerRowDxfId="21" dataDxfId="19" totalsRowDxfId="18" headerRowBorderDxfId="20">
  <tableColumns count="4">
    <tableColumn id="1" name="NIVELL" dataDxfId="17"/>
    <tableColumn id="2" name="PUNTS" dataDxfId="16"/>
    <tableColumn id="3" name="OBTINGUT" dataDxfId="15"/>
    <tableColumn id="4" name="TOTAL" dataDxfId="14"/>
  </tableColumns>
  <tableStyleInfo name="AUTOBAREM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B8:C10" headerRowDxfId="13" dataDxfId="11" totalsRowDxfId="10" headerRowBorderDxfId="12">
  <tableColumns count="2">
    <tableColumn id="1" name="GRUP" dataDxfId="9"/>
    <tableColumn id="2" name="PUNTUACIO" dataDxfId="8"/>
  </tableColumns>
  <tableStyleInfo name="AUTOBAREM-style 2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B38:E45" headerRowDxfId="7" dataDxfId="5" totalsRowDxfId="4" headerRowBorderDxfId="6">
  <tableColumns count="4">
    <tableColumn id="1" name="IDIOMA" dataDxfId="3"/>
    <tableColumn id="2" name="NIVELL" dataDxfId="2"/>
    <tableColumn id="3" name="ESPECIFICACIÓ D'IDIOMA" dataDxfId="1"/>
    <tableColumn id="4" name="PUNTUACIÓ" dataDxfId="0"/>
  </tableColumns>
  <tableStyleInfo name="AUTOBAREM-style 3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outlinePr summaryBelow="0" summaryRight="0"/>
  </sheetPr>
  <dimension ref="A1:Z1000"/>
  <sheetViews>
    <sheetView workbookViewId="0"/>
  </sheetViews>
  <sheetFormatPr baseColWidth="10" defaultColWidth="12.5703125" defaultRowHeight="15" customHeight="1"/>
  <cols>
    <col min="1" max="1" width="14.42578125" customWidth="1"/>
    <col min="2" max="2" width="11.42578125" customWidth="1"/>
    <col min="3" max="3" width="13" customWidth="1"/>
    <col min="4" max="4" width="13.85546875" customWidth="1"/>
    <col min="5" max="5" width="13.42578125" customWidth="1"/>
    <col min="6" max="26" width="8" customWidth="1"/>
  </cols>
  <sheetData>
    <row r="1" spans="1:26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2">
        <f>AUTOBAREM!D3</f>
        <v>0</v>
      </c>
      <c r="B2" s="7">
        <f>AUTOBAREM!D50</f>
        <v>0</v>
      </c>
      <c r="C2" s="2">
        <f>AUTOBAREM!D52</f>
        <v>0</v>
      </c>
      <c r="D2" s="7">
        <f>AUTOBAREM!D53</f>
        <v>0</v>
      </c>
      <c r="E2" s="7">
        <f>AUTOBAREM!D51</f>
        <v>0</v>
      </c>
      <c r="F2" s="7">
        <f>SUM(T_RESUM!$B$2:$E$2)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password="C963"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outlinePr summaryBelow="0" summaryRight="0"/>
  </sheetPr>
  <dimension ref="A1:Z1005"/>
  <sheetViews>
    <sheetView tabSelected="1" zoomScale="70" zoomScaleNormal="70" workbookViewId="0">
      <selection activeCell="G8" sqref="G8"/>
    </sheetView>
  </sheetViews>
  <sheetFormatPr baseColWidth="10" defaultColWidth="12.5703125" defaultRowHeight="15" customHeight="1"/>
  <cols>
    <col min="1" max="1" width="5.7109375" customWidth="1"/>
    <col min="2" max="2" width="82.140625" customWidth="1"/>
    <col min="3" max="3" width="24.28515625" customWidth="1"/>
    <col min="4" max="4" width="43.42578125" bestFit="1" customWidth="1"/>
    <col min="5" max="5" width="19.85546875" customWidth="1"/>
    <col min="6" max="6" width="8.7109375" customWidth="1"/>
    <col min="7" max="7" width="13.5703125" customWidth="1"/>
    <col min="8" max="8" width="8.140625" customWidth="1"/>
    <col min="9" max="9" width="6.5703125" customWidth="1"/>
    <col min="10" max="10" width="7.42578125" customWidth="1"/>
    <col min="11" max="11" width="6.140625" customWidth="1"/>
    <col min="12" max="26" width="8" customWidth="1"/>
  </cols>
  <sheetData>
    <row r="1" spans="1:26" ht="15.75" customHeight="1">
      <c r="A1" s="1"/>
      <c r="B1" s="51" t="s">
        <v>55</v>
      </c>
      <c r="C1" s="55" t="s">
        <v>46</v>
      </c>
      <c r="D1" s="53"/>
      <c r="E1" s="25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26"/>
      <c r="C2" s="27"/>
      <c r="D2" s="27"/>
      <c r="E2" s="26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28"/>
      <c r="C3" s="29" t="s">
        <v>0</v>
      </c>
      <c r="D3" s="30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31"/>
      <c r="C4" s="26"/>
      <c r="D4" s="26"/>
      <c r="E4" s="32"/>
      <c r="F4" s="3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34"/>
      <c r="C5" s="35"/>
      <c r="D5" s="35"/>
      <c r="E5" s="33"/>
      <c r="F5" s="32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6" t="s">
        <v>6</v>
      </c>
      <c r="B6" s="56" t="s">
        <v>7</v>
      </c>
      <c r="C6" s="53"/>
      <c r="D6" s="36"/>
      <c r="E6" s="37"/>
      <c r="F6" s="32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.25" customHeight="1">
      <c r="A7" s="1"/>
      <c r="B7" s="57" t="s">
        <v>43</v>
      </c>
      <c r="C7" s="53"/>
      <c r="D7" s="26"/>
      <c r="E7" s="26"/>
      <c r="F7" s="26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38" t="s">
        <v>8</v>
      </c>
      <c r="C8" s="49" t="s">
        <v>9</v>
      </c>
      <c r="D8" s="26"/>
      <c r="E8" s="26"/>
      <c r="F8" s="2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.75" customHeight="1">
      <c r="A9" s="1"/>
      <c r="B9" s="39" t="s">
        <v>44</v>
      </c>
      <c r="C9" s="40">
        <f>EXPERIENCIA!E16</f>
        <v>0</v>
      </c>
      <c r="D9" s="32"/>
      <c r="E9" s="26"/>
      <c r="F9" s="2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39" t="s">
        <v>45</v>
      </c>
      <c r="C10" s="40">
        <f>EXPERIENCIA!E31</f>
        <v>0</v>
      </c>
      <c r="D10" s="32"/>
      <c r="E10" s="26"/>
      <c r="F10" s="2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50" t="s">
        <v>11</v>
      </c>
      <c r="C11" s="41">
        <f>SUM(AUTOBAREM!$C$9:$C$10)</f>
        <v>0</v>
      </c>
      <c r="D11" s="32"/>
      <c r="E11" s="32"/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34"/>
      <c r="C12" s="35"/>
      <c r="D12" s="35"/>
      <c r="E12" s="32"/>
      <c r="F12" s="32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34"/>
      <c r="C13" s="35"/>
      <c r="D13" s="35"/>
      <c r="E13" s="32"/>
      <c r="F13" s="32"/>
      <c r="G13" s="4"/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6" t="s">
        <v>12</v>
      </c>
      <c r="B14" s="56" t="s">
        <v>13</v>
      </c>
      <c r="C14" s="53"/>
      <c r="D14" s="53"/>
      <c r="E14" s="53"/>
      <c r="F14" s="53"/>
      <c r="G14" s="4"/>
      <c r="H14" s="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50" t="s">
        <v>14</v>
      </c>
      <c r="C15" s="49" t="s">
        <v>15</v>
      </c>
      <c r="D15" s="50" t="s">
        <v>16</v>
      </c>
      <c r="E15" s="49" t="s">
        <v>17</v>
      </c>
      <c r="F15" s="26"/>
      <c r="G15" s="4"/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39" t="s">
        <v>51</v>
      </c>
      <c r="C16" s="40">
        <v>0</v>
      </c>
      <c r="D16" s="39"/>
      <c r="E16" s="40">
        <f>C16*4</f>
        <v>0</v>
      </c>
      <c r="F16" s="26"/>
      <c r="G16" s="4"/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4" customFormat="1" ht="15.75" customHeight="1">
      <c r="A17" s="1"/>
      <c r="B17" s="39" t="s">
        <v>52</v>
      </c>
      <c r="C17" s="40"/>
      <c r="D17" s="39"/>
      <c r="E17" s="40">
        <f>C17*1</f>
        <v>0</v>
      </c>
      <c r="F17" s="26"/>
      <c r="G17" s="4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4" customFormat="1" ht="15.75" customHeight="1">
      <c r="A18" s="1"/>
      <c r="B18" s="39" t="s">
        <v>52</v>
      </c>
      <c r="C18" s="40"/>
      <c r="D18" s="39"/>
      <c r="E18" s="40">
        <f t="shared" ref="E18:E26" si="0">C18*1</f>
        <v>0</v>
      </c>
      <c r="F18" s="26"/>
      <c r="G18" s="4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4" customFormat="1" ht="15.75" customHeight="1">
      <c r="A19" s="1"/>
      <c r="B19" s="39" t="s">
        <v>52</v>
      </c>
      <c r="C19" s="40"/>
      <c r="D19" s="39"/>
      <c r="E19" s="40">
        <f t="shared" si="0"/>
        <v>0</v>
      </c>
      <c r="F19" s="26"/>
      <c r="G19" s="4"/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4" customFormat="1" ht="15.75" customHeight="1">
      <c r="A20" s="1"/>
      <c r="B20" s="39" t="s">
        <v>52</v>
      </c>
      <c r="C20" s="40"/>
      <c r="D20" s="39"/>
      <c r="E20" s="40">
        <f t="shared" si="0"/>
        <v>0</v>
      </c>
      <c r="F20" s="26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4" customFormat="1" ht="15.75" customHeight="1">
      <c r="A21" s="1"/>
      <c r="B21" s="39" t="s">
        <v>52</v>
      </c>
      <c r="C21" s="40"/>
      <c r="D21" s="39"/>
      <c r="E21" s="40">
        <f t="shared" si="0"/>
        <v>0</v>
      </c>
      <c r="F21" s="26"/>
      <c r="G21" s="4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4" customFormat="1" ht="15.75" customHeight="1">
      <c r="A22" s="1"/>
      <c r="B22" s="39" t="s">
        <v>52</v>
      </c>
      <c r="C22" s="40"/>
      <c r="D22" s="39"/>
      <c r="E22" s="40">
        <f t="shared" si="0"/>
        <v>0</v>
      </c>
      <c r="F22" s="26"/>
      <c r="G22" s="4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4" customFormat="1" ht="15.75" customHeight="1">
      <c r="A23" s="1"/>
      <c r="B23" s="39" t="s">
        <v>52</v>
      </c>
      <c r="C23" s="40"/>
      <c r="D23" s="39"/>
      <c r="E23" s="40">
        <f t="shared" si="0"/>
        <v>0</v>
      </c>
      <c r="F23" s="26"/>
      <c r="G23" s="4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4" customFormat="1" ht="15.75" customHeight="1">
      <c r="A24" s="1"/>
      <c r="B24" s="39" t="s">
        <v>52</v>
      </c>
      <c r="C24" s="40"/>
      <c r="D24" s="39"/>
      <c r="E24" s="40">
        <f t="shared" si="0"/>
        <v>0</v>
      </c>
      <c r="F24" s="26"/>
      <c r="G24" s="4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4" customFormat="1" ht="15.75" customHeight="1">
      <c r="A25" s="1"/>
      <c r="B25" s="39" t="s">
        <v>52</v>
      </c>
      <c r="C25" s="40"/>
      <c r="D25" s="39"/>
      <c r="E25" s="40">
        <f t="shared" si="0"/>
        <v>0</v>
      </c>
      <c r="F25" s="26"/>
      <c r="G25" s="4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39" t="s">
        <v>52</v>
      </c>
      <c r="C26" s="40">
        <v>0</v>
      </c>
      <c r="D26" s="39"/>
      <c r="E26" s="40">
        <f t="shared" si="0"/>
        <v>0</v>
      </c>
      <c r="F26" s="26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50" t="s">
        <v>11</v>
      </c>
      <c r="C27" s="41"/>
      <c r="D27" s="49"/>
      <c r="E27" s="41">
        <f>SUM(E16:E26)</f>
        <v>0</v>
      </c>
      <c r="F27" s="26"/>
      <c r="G27" s="4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34"/>
      <c r="C28" s="35"/>
      <c r="D28" s="35"/>
      <c r="E28" s="32"/>
      <c r="F28" s="32"/>
      <c r="G28" s="4"/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34"/>
      <c r="C29" s="35"/>
      <c r="D29" s="35"/>
      <c r="E29" s="32"/>
      <c r="F29" s="32"/>
      <c r="G29" s="4"/>
      <c r="H29" s="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6" t="s">
        <v>18</v>
      </c>
      <c r="B30" s="56" t="s">
        <v>19</v>
      </c>
      <c r="C30" s="53"/>
      <c r="D30" s="53"/>
      <c r="E30" s="53"/>
      <c r="F30" s="26"/>
      <c r="G30" s="1"/>
      <c r="H30" s="1"/>
      <c r="I30" s="8"/>
      <c r="J30" s="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50" t="s">
        <v>20</v>
      </c>
      <c r="C31" s="49" t="s">
        <v>21</v>
      </c>
      <c r="D31" s="50" t="s">
        <v>22</v>
      </c>
      <c r="E31" s="49" t="s">
        <v>11</v>
      </c>
      <c r="F31" s="26"/>
      <c r="G31" s="8"/>
      <c r="H31" s="8"/>
      <c r="I31" s="5"/>
      <c r="J31" s="9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39" t="s">
        <v>23</v>
      </c>
      <c r="C32" s="40">
        <f>IF(OR(AUTOBAREM!$B32="Tria un",AUTOBAREM!$B32="",),0,IF(AUTOBAREM!$B32="C1",4,6))</f>
        <v>0</v>
      </c>
      <c r="D32" s="39" t="s">
        <v>24</v>
      </c>
      <c r="E32" s="40">
        <f>IF(OR(AUTOBAREM!$B32="Tria un",AUTOBAREM!$B32="",),0,IF(AUTOBAREM!$B32="C1",4,6))</f>
        <v>0</v>
      </c>
      <c r="F32" s="26"/>
      <c r="G32" s="10"/>
      <c r="H32" s="11"/>
      <c r="I32" s="5"/>
      <c r="J32" s="12"/>
      <c r="K32" s="1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39" t="s">
        <v>25</v>
      </c>
      <c r="C33" s="40">
        <v>1</v>
      </c>
      <c r="D33" s="39" t="s">
        <v>26</v>
      </c>
      <c r="E33" s="40">
        <f>IF(AUTOBAREM!$D33="Si",1,0)</f>
        <v>0</v>
      </c>
      <c r="F33" s="26"/>
      <c r="G33" s="10"/>
      <c r="H33" s="11"/>
      <c r="I33" s="5"/>
      <c r="J33" s="14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50" t="s">
        <v>11</v>
      </c>
      <c r="C34" s="41"/>
      <c r="D34" s="49"/>
      <c r="E34" s="41">
        <f>E32+E33</f>
        <v>0</v>
      </c>
      <c r="F34" s="26"/>
      <c r="G34" s="11"/>
      <c r="H34" s="11"/>
      <c r="I34" s="5"/>
      <c r="J34" s="14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6"/>
      <c r="C35" s="42"/>
      <c r="D35" s="42"/>
      <c r="E35" s="43"/>
      <c r="F35" s="26"/>
      <c r="G35" s="11"/>
      <c r="H35" s="11"/>
      <c r="I35" s="5"/>
      <c r="J35" s="14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6"/>
      <c r="C36" s="42"/>
      <c r="D36" s="42"/>
      <c r="E36" s="43"/>
      <c r="F36" s="26"/>
      <c r="G36" s="11"/>
      <c r="H36" s="11"/>
      <c r="I36" s="5"/>
      <c r="J36" s="14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" t="s">
        <v>27</v>
      </c>
      <c r="B37" s="52" t="s">
        <v>28</v>
      </c>
      <c r="C37" s="53"/>
      <c r="D37" s="53"/>
      <c r="E37" s="53"/>
      <c r="F37" s="26"/>
      <c r="G37" s="16"/>
      <c r="H37" s="5"/>
      <c r="I37" s="5"/>
      <c r="J37" s="5"/>
      <c r="K37" s="15"/>
      <c r="L37" s="1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50" t="s">
        <v>29</v>
      </c>
      <c r="C38" s="49" t="s">
        <v>20</v>
      </c>
      <c r="D38" s="50" t="s">
        <v>30</v>
      </c>
      <c r="E38" s="49" t="s">
        <v>10</v>
      </c>
      <c r="F38" s="44"/>
      <c r="G38" s="5"/>
      <c r="H38" s="5"/>
      <c r="I38" s="15"/>
      <c r="J38" s="1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39" t="s">
        <v>31</v>
      </c>
      <c r="C39" s="40" t="s">
        <v>23</v>
      </c>
      <c r="D39" s="39" t="s">
        <v>24</v>
      </c>
      <c r="E39" s="40">
        <f>IF(AUTOBAREM!$C39="Tria un",0,IF(AUTOBAREM!$C39="",0,IF(AUTOBAREM!$C39="A1",0.5,IF(AUTOBAREM!$C39="A2",1.5,IF(AUTOBAREM!$C39="B1",2,IF(AUTOBAREM!$C39="B2",3,IF(AUTOBAREM!$C39="C1",4,6)))))))</f>
        <v>0</v>
      </c>
      <c r="F39" s="44"/>
      <c r="G39" s="5"/>
      <c r="H39" s="5"/>
      <c r="I39" s="15"/>
      <c r="J39" s="1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39" t="s">
        <v>32</v>
      </c>
      <c r="C40" s="40" t="s">
        <v>23</v>
      </c>
      <c r="D40" s="39" t="s">
        <v>24</v>
      </c>
      <c r="E40" s="40">
        <f>IF(AUTOBAREM!$C40="Tria un",0,IF(AUTOBAREM!$C40="",0,IF(AUTOBAREM!$C40="A1",0.25,IF(AUTOBAREM!$C40="A2",1,IF(AUTOBAREM!$C40="B1",1.5,IF(AUTOBAREM!$C40="B2",2,IF(AUTOBAREM!$C40="C1",3,4)))))))</f>
        <v>0</v>
      </c>
      <c r="F40" s="44"/>
      <c r="G40" s="5"/>
      <c r="H40" s="5"/>
      <c r="I40" s="15"/>
      <c r="J40" s="1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39" t="s">
        <v>33</v>
      </c>
      <c r="C41" s="40" t="s">
        <v>23</v>
      </c>
      <c r="D41" s="39" t="s">
        <v>24</v>
      </c>
      <c r="E41" s="40">
        <f>IF(AUTOBAREM!$C41="Tria un",0,IF(AUTOBAREM!$C41="",0,IF(AUTOBAREM!$C41="A1",0.25,IF(AUTOBAREM!$C41="A2",1,IF(AUTOBAREM!$C41="B1",1.5,IF(AUTOBAREM!$C41="B2",2,IF(AUTOBAREM!$C41="C1",3,4)))))))</f>
        <v>0</v>
      </c>
      <c r="F41" s="26"/>
      <c r="G41" s="5"/>
      <c r="H41" s="5"/>
      <c r="I41" s="15"/>
      <c r="J41" s="1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39" t="s">
        <v>34</v>
      </c>
      <c r="C42" s="40" t="s">
        <v>23</v>
      </c>
      <c r="D42" s="39"/>
      <c r="E42" s="40">
        <f>IF(AUTOBAREM!$C42="Tria un",0,IF(AUTOBAREM!$C42="",0,IF(AUTOBAREM!$C42="A1",0.25,IF(AUTOBAREM!$C42="A2",1,IF(AUTOBAREM!$C42="B1",1.5,IF(AUTOBAREM!$C42="B2",2,IF(AUTOBAREM!$C42="C1",3,4)))))))</f>
        <v>0</v>
      </c>
      <c r="F42" s="26"/>
      <c r="G42" s="5"/>
      <c r="H42" s="5"/>
      <c r="I42" s="15"/>
      <c r="J42" s="1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39" t="s">
        <v>34</v>
      </c>
      <c r="C43" s="40" t="s">
        <v>23</v>
      </c>
      <c r="D43" s="39"/>
      <c r="E43" s="40">
        <f>IF(AUTOBAREM!$C43="Tria un",0,IF(AUTOBAREM!$C43="",0,IF(AUTOBAREM!$C43="A1",0.25,IF(AUTOBAREM!$C43="A2",1,IF(AUTOBAREM!$C43="B1",1.5,IF(AUTOBAREM!$C43="B2",2,IF(AUTOBAREM!$C43="C1",3,4)))))))</f>
        <v>0</v>
      </c>
      <c r="F43" s="26"/>
      <c r="G43" s="5"/>
      <c r="H43" s="5"/>
      <c r="I43" s="15"/>
      <c r="J43" s="1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39" t="s">
        <v>34</v>
      </c>
      <c r="C44" s="40" t="s">
        <v>23</v>
      </c>
      <c r="D44" s="39"/>
      <c r="E44" s="40">
        <f>IF(AUTOBAREM!$C44="Tria un",0,IF(AUTOBAREM!$C44="",0,IF(AUTOBAREM!$C44="A1",0.25,IF(AUTOBAREM!$C44="A2",1,IF(AUTOBAREM!$C44="B1",1.5,IF(AUTOBAREM!$C44="B2",2,IF(AUTOBAREM!$C44="C1",3,4)))))))</f>
        <v>0</v>
      </c>
      <c r="F44" s="26"/>
      <c r="G44" s="5"/>
      <c r="H44" s="5"/>
      <c r="I44" s="15"/>
      <c r="J44" s="1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50" t="s">
        <v>11</v>
      </c>
      <c r="C45" s="49"/>
      <c r="D45" s="50"/>
      <c r="E45" s="45">
        <f>SUM(E39:E44)</f>
        <v>0</v>
      </c>
      <c r="F45" s="26"/>
      <c r="G45" s="5"/>
      <c r="H45" s="15"/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44"/>
      <c r="C46" s="33"/>
      <c r="D46" s="33"/>
      <c r="E46" s="46"/>
      <c r="F46" s="26"/>
      <c r="G46" s="5"/>
      <c r="H46" s="15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44"/>
      <c r="C47" s="33"/>
      <c r="D47" s="33"/>
      <c r="E47" s="46"/>
      <c r="F47" s="26"/>
      <c r="G47" s="5"/>
      <c r="H47" s="15"/>
      <c r="I47" s="1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6"/>
      <c r="C48" s="44" t="s">
        <v>35</v>
      </c>
      <c r="D48" s="44"/>
      <c r="E48" s="26"/>
      <c r="F48" s="2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6"/>
      <c r="C49" s="38" t="s">
        <v>36</v>
      </c>
      <c r="D49" s="38" t="s">
        <v>10</v>
      </c>
      <c r="E49" s="26"/>
      <c r="F49" s="2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6"/>
      <c r="C50" s="39" t="s">
        <v>37</v>
      </c>
      <c r="D50" s="40">
        <f>C11</f>
        <v>0</v>
      </c>
      <c r="E50" s="26"/>
      <c r="F50" s="2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6"/>
      <c r="C51" s="39" t="s">
        <v>38</v>
      </c>
      <c r="D51" s="40">
        <f>E27</f>
        <v>0</v>
      </c>
      <c r="E51" s="26"/>
      <c r="F51" s="2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6"/>
      <c r="C52" s="39" t="s">
        <v>39</v>
      </c>
      <c r="D52" s="40">
        <f>E34</f>
        <v>0</v>
      </c>
      <c r="E52" s="26"/>
      <c r="F52" s="2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6"/>
      <c r="C53" s="39" t="s">
        <v>40</v>
      </c>
      <c r="D53" s="40">
        <f>E45</f>
        <v>0</v>
      </c>
      <c r="E53" s="26"/>
      <c r="F53" s="2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6"/>
      <c r="C54" s="38" t="s">
        <v>41</v>
      </c>
      <c r="D54" s="47">
        <f>D50+D52+D53+D51</f>
        <v>0</v>
      </c>
      <c r="E54" s="26"/>
      <c r="F54" s="2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6"/>
      <c r="C55" s="26"/>
      <c r="D55" s="26"/>
      <c r="E55" s="26"/>
      <c r="F55" s="2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>
      <c r="A56" s="1"/>
      <c r="B56" s="48"/>
      <c r="C56" s="25"/>
      <c r="D56" s="25"/>
      <c r="E56" s="25"/>
      <c r="F56" s="2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54"/>
      <c r="C57" s="54"/>
      <c r="D57" s="54"/>
      <c r="E57" s="54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78.75" customHeight="1">
      <c r="A58" s="1"/>
      <c r="B58" s="54"/>
      <c r="C58" s="54"/>
      <c r="D58" s="54"/>
      <c r="E58" s="54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05.75" customHeight="1">
      <c r="A59" s="1"/>
      <c r="B59" s="54"/>
      <c r="C59" s="54"/>
      <c r="D59" s="54"/>
      <c r="E59" s="54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6" customHeight="1">
      <c r="A60" s="1"/>
      <c r="B60" s="20"/>
      <c r="C60" s="20"/>
      <c r="D60" s="20"/>
      <c r="E60" s="20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8"/>
      <c r="C61" s="8"/>
      <c r="D61" s="8"/>
      <c r="E61" s="8"/>
      <c r="F61" s="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8"/>
      <c r="D62" s="8"/>
      <c r="E62" s="8"/>
      <c r="F62" s="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 t="s">
        <v>42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sheetProtection formatCells="0" formatColumns="0" formatRows="0"/>
  <protectedRanges>
    <protectedRange sqref="D3" name="Rango3"/>
    <protectedRange sqref="D42:D44" name="Rango2"/>
    <protectedRange sqref="D16:D26" name="Rango1"/>
  </protectedRanges>
  <mergeCells count="8">
    <mergeCell ref="B37:E37"/>
    <mergeCell ref="B57:E58"/>
    <mergeCell ref="B59:E59"/>
    <mergeCell ref="C1:D1"/>
    <mergeCell ref="B30:E30"/>
    <mergeCell ref="B14:F14"/>
    <mergeCell ref="B6:C6"/>
    <mergeCell ref="B7:C7"/>
  </mergeCells>
  <dataValidations count="5">
    <dataValidation type="list" allowBlank="1" showErrorMessage="1" sqref="D33">
      <formula1>"No,Si"</formula1>
    </dataValidation>
    <dataValidation type="list" allowBlank="1" showErrorMessage="1" sqref="H33:H36">
      <formula1>#REF!</formula1>
    </dataValidation>
    <dataValidation type="list" allowBlank="1" showErrorMessage="1" sqref="C39:C44">
      <formula1>"Tria un,A1,A2,B1,B2,C1,C2"</formula1>
    </dataValidation>
    <dataValidation type="list" allowBlank="1" showErrorMessage="1" sqref="B32">
      <formula1>"Tria un,C1,C2"</formula1>
    </dataValidation>
    <dataValidation type="list" allowBlank="1" showErrorMessage="1" sqref="C16:C26">
      <formula1>"0,1,2,3"</formula1>
    </dataValidation>
  </dataValidations>
  <pageMargins left="0.7" right="0.7" top="0.75" bottom="0.75" header="0.3" footer="0.3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outlinePr summaryBelow="0" summaryRight="0"/>
  </sheetPr>
  <dimension ref="A1:S1002"/>
  <sheetViews>
    <sheetView workbookViewId="0">
      <selection activeCell="K19" sqref="K19"/>
    </sheetView>
  </sheetViews>
  <sheetFormatPr baseColWidth="10" defaultColWidth="12.5703125" defaultRowHeight="15" customHeight="1"/>
  <cols>
    <col min="1" max="2" width="8.42578125" bestFit="1" customWidth="1"/>
    <col min="3" max="3" width="18.140625" bestFit="1" customWidth="1"/>
    <col min="4" max="4" width="14.140625" bestFit="1" customWidth="1"/>
    <col min="5" max="5" width="19.7109375" customWidth="1"/>
    <col min="6" max="19" width="8" customWidth="1"/>
  </cols>
  <sheetData>
    <row r="1" spans="1:1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.75" customHeight="1">
      <c r="A4" s="58" t="s">
        <v>53</v>
      </c>
      <c r="B4" s="59"/>
      <c r="C4" s="59"/>
      <c r="D4" s="59"/>
      <c r="E4" s="5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>
      <c r="A5" s="22" t="s">
        <v>47</v>
      </c>
      <c r="B5" s="22" t="s">
        <v>48</v>
      </c>
      <c r="C5" s="22" t="s">
        <v>49</v>
      </c>
      <c r="D5" s="22" t="s">
        <v>50</v>
      </c>
      <c r="E5" s="22" t="s">
        <v>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>
      <c r="A6" s="23"/>
      <c r="B6" s="23"/>
      <c r="C6" s="3">
        <v>0.75</v>
      </c>
      <c r="D6" s="3">
        <f>(B6-A6)/360</f>
        <v>0</v>
      </c>
      <c r="E6" s="3">
        <f>D6*C6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>
      <c r="A7" s="23"/>
      <c r="B7" s="23"/>
      <c r="C7" s="3">
        <v>0.75</v>
      </c>
      <c r="D7" s="3">
        <f t="shared" ref="D7:D15" si="0">(B7-A7)/360</f>
        <v>0</v>
      </c>
      <c r="E7" s="3">
        <f t="shared" ref="E7:E15" si="1">D7*C7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>
      <c r="A8" s="23"/>
      <c r="B8" s="23"/>
      <c r="C8" s="3">
        <v>0.75</v>
      </c>
      <c r="D8" s="3">
        <f t="shared" si="0"/>
        <v>0</v>
      </c>
      <c r="E8" s="3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23"/>
      <c r="B9" s="23"/>
      <c r="C9" s="3">
        <v>0.75</v>
      </c>
      <c r="D9" s="3">
        <f t="shared" si="0"/>
        <v>0</v>
      </c>
      <c r="E9" s="3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>
      <c r="A10" s="23"/>
      <c r="B10" s="23"/>
      <c r="C10" s="3">
        <v>0.75</v>
      </c>
      <c r="D10" s="3">
        <f t="shared" si="0"/>
        <v>0</v>
      </c>
      <c r="E10" s="3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>
      <c r="A11" s="23"/>
      <c r="B11" s="23"/>
      <c r="C11" s="3">
        <v>0.75</v>
      </c>
      <c r="D11" s="3">
        <f t="shared" si="0"/>
        <v>0</v>
      </c>
      <c r="E11" s="3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A12" s="23"/>
      <c r="B12" s="23"/>
      <c r="C12" s="3">
        <v>0.75</v>
      </c>
      <c r="D12" s="3">
        <f t="shared" si="0"/>
        <v>0</v>
      </c>
      <c r="E12" s="3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>
      <c r="A13" s="23"/>
      <c r="B13" s="23"/>
      <c r="C13" s="3">
        <v>0.75</v>
      </c>
      <c r="D13" s="3">
        <f t="shared" si="0"/>
        <v>0</v>
      </c>
      <c r="E13" s="3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A14" s="23"/>
      <c r="B14" s="23"/>
      <c r="C14" s="3">
        <v>0.75</v>
      </c>
      <c r="D14" s="3">
        <f t="shared" si="0"/>
        <v>0</v>
      </c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23"/>
      <c r="B15" s="23"/>
      <c r="C15" s="3">
        <v>0.75</v>
      </c>
      <c r="D15" s="3">
        <f t="shared" si="0"/>
        <v>0</v>
      </c>
      <c r="E15" s="3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18"/>
      <c r="B16" s="18"/>
      <c r="C16" s="19"/>
      <c r="D16" s="19" t="s">
        <v>11</v>
      </c>
      <c r="E16" s="19">
        <f>MIN(6,(SUM(E6:E15)))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1" customForma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1" customFormat="1" ht="15" customHeight="1">
      <c r="A19" s="58" t="s">
        <v>54</v>
      </c>
      <c r="B19" s="59"/>
      <c r="C19" s="59"/>
      <c r="D19" s="59"/>
      <c r="E19" s="5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21" customFormat="1">
      <c r="A20" s="22" t="s">
        <v>47</v>
      </c>
      <c r="B20" s="22" t="s">
        <v>48</v>
      </c>
      <c r="C20" s="22" t="s">
        <v>49</v>
      </c>
      <c r="D20" s="22" t="s">
        <v>50</v>
      </c>
      <c r="E20" s="22" t="s">
        <v>10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21" customFormat="1">
      <c r="A21" s="23"/>
      <c r="B21" s="23"/>
      <c r="C21" s="3">
        <v>0.25</v>
      </c>
      <c r="D21" s="3">
        <f>(B21-A21)/360</f>
        <v>0</v>
      </c>
      <c r="E21" s="3">
        <f>D21*C21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21" customFormat="1">
      <c r="A22" s="23"/>
      <c r="B22" s="23"/>
      <c r="C22" s="3">
        <v>0.25</v>
      </c>
      <c r="D22" s="3">
        <f t="shared" ref="D22:D30" si="2">(B22-A22)/360</f>
        <v>0</v>
      </c>
      <c r="E22" s="3">
        <f t="shared" ref="E22:E30" si="3">D22*C22</f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21" customFormat="1">
      <c r="A23" s="23"/>
      <c r="B23" s="23"/>
      <c r="C23" s="3">
        <v>0.25</v>
      </c>
      <c r="D23" s="3">
        <f t="shared" si="2"/>
        <v>0</v>
      </c>
      <c r="E23" s="3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21" customFormat="1">
      <c r="A24" s="23"/>
      <c r="B24" s="23"/>
      <c r="C24" s="3">
        <v>0.25</v>
      </c>
      <c r="D24" s="3">
        <f t="shared" si="2"/>
        <v>0</v>
      </c>
      <c r="E24" s="3">
        <f t="shared" si="3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21" customFormat="1">
      <c r="A25" s="23"/>
      <c r="B25" s="23"/>
      <c r="C25" s="3">
        <v>0.25</v>
      </c>
      <c r="D25" s="3">
        <f t="shared" si="2"/>
        <v>0</v>
      </c>
      <c r="E25" s="3">
        <f t="shared" si="3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21" customFormat="1">
      <c r="A26" s="23"/>
      <c r="B26" s="23"/>
      <c r="C26" s="3">
        <v>0.25</v>
      </c>
      <c r="D26" s="3">
        <f t="shared" si="2"/>
        <v>0</v>
      </c>
      <c r="E26" s="3">
        <f t="shared" si="3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21" customFormat="1">
      <c r="A27" s="23"/>
      <c r="B27" s="23"/>
      <c r="C27" s="3">
        <v>0.25</v>
      </c>
      <c r="D27" s="3">
        <f t="shared" si="2"/>
        <v>0</v>
      </c>
      <c r="E27" s="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21" customFormat="1">
      <c r="A28" s="23"/>
      <c r="B28" s="23"/>
      <c r="C28" s="3">
        <v>0.25</v>
      </c>
      <c r="D28" s="3">
        <f t="shared" si="2"/>
        <v>0</v>
      </c>
      <c r="E28" s="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21" customFormat="1">
      <c r="A29" s="23"/>
      <c r="B29" s="23"/>
      <c r="C29" s="3">
        <v>0.25</v>
      </c>
      <c r="D29" s="3">
        <f t="shared" si="2"/>
        <v>0</v>
      </c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21" customFormat="1">
      <c r="A30" s="23"/>
      <c r="B30" s="23"/>
      <c r="C30" s="3">
        <v>0.25</v>
      </c>
      <c r="D30" s="3">
        <f t="shared" si="2"/>
        <v>0</v>
      </c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21" customFormat="1">
      <c r="A31" s="18"/>
      <c r="B31" s="18"/>
      <c r="C31" s="19"/>
      <c r="D31" s="19" t="s">
        <v>11</v>
      </c>
      <c r="E31" s="19">
        <f>MIN(1.25,(SUM(E21:E30)))</f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2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31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</sheetData>
  <mergeCells count="2">
    <mergeCell ref="A4:E4"/>
    <mergeCell ref="A19:E19"/>
  </mergeCells>
  <dataValidations count="1">
    <dataValidation type="date" allowBlank="1" showErrorMessage="1" sqref="A16:B16 A31:B31">
      <formula1>1</formula1>
      <formula2>43831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T_RESUM</vt:lpstr>
      <vt:lpstr>AUTOBAREM</vt:lpstr>
      <vt:lpstr>EXPERIENCIA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Ines Adrover Camps</dc:creator>
  <cp:lastModifiedBy>a03685</cp:lastModifiedBy>
  <dcterms:created xsi:type="dcterms:W3CDTF">2021-01-26T10:54:05Z</dcterms:created>
  <dcterms:modified xsi:type="dcterms:W3CDTF">2022-05-10T07:20:05Z</dcterms:modified>
</cp:coreProperties>
</file>